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F13" i="1" l="1"/>
  <c r="G13" i="1" s="1"/>
  <c r="D15" i="1"/>
  <c r="E15" i="1" l="1"/>
  <c r="F21" i="1"/>
  <c r="F20" i="1" l="1"/>
  <c r="G20" i="1" s="1"/>
  <c r="F19" i="1"/>
  <c r="G19" i="1" s="1"/>
  <c r="F18" i="1"/>
  <c r="G18" i="1" s="1"/>
  <c r="F10" i="1"/>
  <c r="G10" i="1" s="1"/>
  <c r="F9" i="1"/>
  <c r="F8" i="1"/>
  <c r="F7" i="1"/>
  <c r="G7" i="1" s="1"/>
  <c r="G21" i="1"/>
  <c r="G9" i="1"/>
  <c r="G8" i="1"/>
  <c r="F15" i="1" l="1"/>
  <c r="C15" i="1"/>
  <c r="F6" i="1"/>
  <c r="E6" i="1"/>
  <c r="E4" i="1" s="1"/>
  <c r="D6" i="1"/>
  <c r="C6" i="1"/>
  <c r="C4" i="1" l="1"/>
  <c r="D4" i="1"/>
  <c r="G15" i="1"/>
  <c r="G6" i="1"/>
  <c r="F4" i="1"/>
  <c r="G4" i="1" l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<sst xmlns="http://schemas.openxmlformats.org/spreadsheetml/2006/main" count="26" uniqueCount="26">
  <si>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</si>
  <si>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</si>
  <si>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</si>
  <si>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</si>
  <si>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</si>
  <si>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</si>
  <si>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</si>
  <si>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</si>
  <si>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</si>
  <si>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</si>
  <si>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</si>
  <si>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</si>
  <si>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</si>
  <si>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</si>
  <si>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</si>
  <si>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</si>
  <si>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</si>
  <si>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</si>
  <si>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</si>
  <si>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</si>
  <si>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</si>
  <si>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</si>
  <si>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</si>
  <si>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</si>
  <si>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</si>
  <si>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Patronato de Explora
Estado Analítico del Activo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</si>
</sst>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1333500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9" t="s">
        <v>25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121931506.89999999</v>
      </c>
      <c r="D4" s="13">
        <f t="shared" ref="D4:F4" si="0">+D6+D15</f>
        <v>339594084.84000003</v>
      </c>
      <c r="E4" s="13">
        <f t="shared" si="0"/>
        <v>310163634.53000003</v>
      </c>
      <c r="F4" s="13">
        <f t="shared" si="0"/>
        <v>151361957.20999998</v>
      </c>
      <c r="G4" s="13">
        <f>+F4-C4</f>
        <v>29430450.309999987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29352213.560000002</v>
      </c>
      <c r="D6" s="13">
        <f t="shared" ref="D6:F6" si="1">SUM(D7:D13)</f>
        <v>291532429.39000005</v>
      </c>
      <c r="E6" s="13">
        <f t="shared" si="1"/>
        <v>267354720.58000001</v>
      </c>
      <c r="F6" s="13">
        <f t="shared" si="1"/>
        <v>53529922.369999975</v>
      </c>
      <c r="G6" s="13">
        <f t="shared" ref="G6" si="2">+F6-C6</f>
        <v>24177708.809999973</v>
      </c>
    </row>
    <row r="7" spans="1:7" x14ac:dyDescent="0.2">
      <c r="A7" s="3">
        <v>1110</v>
      </c>
      <c r="B7" s="7" t="s">
        <v>9</v>
      </c>
      <c r="C7" s="13">
        <v>18424991.91</v>
      </c>
      <c r="D7" s="13">
        <v>187500652.41999999</v>
      </c>
      <c r="E7" s="13">
        <v>162372388.69</v>
      </c>
      <c r="F7" s="13">
        <f>+C7+D7-E7</f>
        <v>43553255.639999986</v>
      </c>
      <c r="G7" s="13">
        <f>+F7-C7</f>
        <v>25128263.729999986</v>
      </c>
    </row>
    <row r="8" spans="1:7" x14ac:dyDescent="0.2">
      <c r="A8" s="3">
        <v>1120</v>
      </c>
      <c r="B8" s="7" t="s">
        <v>10</v>
      </c>
      <c r="C8" s="13">
        <v>4312613.84</v>
      </c>
      <c r="D8" s="13">
        <v>91794544.569999993</v>
      </c>
      <c r="E8" s="13">
        <v>90384954.590000004</v>
      </c>
      <c r="F8" s="13">
        <f t="shared" ref="F8:F10" si="3">+C8+D8-E8</f>
        <v>5722203.8199999928</v>
      </c>
      <c r="G8" s="13">
        <f t="shared" ref="G8:G10" si="4">+F8-C8</f>
        <v>1409589.979999993</v>
      </c>
    </row>
    <row r="9" spans="1:7" x14ac:dyDescent="0.2">
      <c r="A9" s="3">
        <v>1130</v>
      </c>
      <c r="B9" s="7" t="s">
        <v>11</v>
      </c>
      <c r="C9" s="13">
        <v>3758545.3</v>
      </c>
      <c r="D9" s="13">
        <v>9335761.7400000002</v>
      </c>
      <c r="E9" s="13">
        <v>9059801.5500000007</v>
      </c>
      <c r="F9" s="13">
        <f t="shared" si="3"/>
        <v>4034505.4899999984</v>
      </c>
      <c r="G9" s="13">
        <f t="shared" si="4"/>
        <v>275960.18999999855</v>
      </c>
    </row>
    <row r="10" spans="1:7" x14ac:dyDescent="0.2">
      <c r="A10" s="3">
        <v>1140</v>
      </c>
      <c r="B10" s="7" t="s">
        <v>1</v>
      </c>
      <c r="C10" s="13">
        <v>2856062.51</v>
      </c>
      <c r="D10" s="13">
        <v>2681513.2400000002</v>
      </c>
      <c r="E10" s="13">
        <v>5537575.75</v>
      </c>
      <c r="F10" s="13">
        <f t="shared" si="3"/>
        <v>0</v>
      </c>
      <c r="G10" s="13">
        <f t="shared" si="4"/>
        <v>-2856062.51</v>
      </c>
    </row>
    <row r="11" spans="1:7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 x14ac:dyDescent="0.2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7" x14ac:dyDescent="0.2">
      <c r="A13" s="3">
        <v>1190</v>
      </c>
      <c r="B13" s="7" t="s">
        <v>13</v>
      </c>
      <c r="C13" s="13">
        <v>0</v>
      </c>
      <c r="D13" s="13">
        <v>219957.42</v>
      </c>
      <c r="E13" s="13"/>
      <c r="F13" s="13">
        <f t="shared" ref="F13" si="5">+C13+D13-E13</f>
        <v>219957.42</v>
      </c>
      <c r="G13" s="13">
        <f t="shared" ref="G13" si="6">+F13-C13</f>
        <v>219957.42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+C18+C19+C20-C21</f>
        <v>92579293.339999989</v>
      </c>
      <c r="D15" s="13">
        <f>+D18+D19+D20+D21</f>
        <v>48061655.450000003</v>
      </c>
      <c r="E15" s="13">
        <f>+E18+E19+E20+E21</f>
        <v>42808913.949999996</v>
      </c>
      <c r="F15" s="13">
        <f t="shared" ref="F15" si="7">+F18+F19+F20-F21</f>
        <v>97832034.840000004</v>
      </c>
      <c r="G15" s="13">
        <f t="shared" ref="G15:G21" si="8">+F15-C15</f>
        <v>5252741.5000000149</v>
      </c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75493865.469999999</v>
      </c>
      <c r="D18" s="14">
        <v>32204143.91</v>
      </c>
      <c r="E18" s="14">
        <v>31432181.640000001</v>
      </c>
      <c r="F18" s="14">
        <f t="shared" ref="F18:F20" si="9">+C18+D18-E18</f>
        <v>76265827.739999995</v>
      </c>
      <c r="G18" s="14">
        <f t="shared" si="8"/>
        <v>771962.26999999583</v>
      </c>
    </row>
    <row r="19" spans="1:7" x14ac:dyDescent="0.2">
      <c r="A19" s="3">
        <v>1240</v>
      </c>
      <c r="B19" s="7" t="s">
        <v>18</v>
      </c>
      <c r="C19" s="13">
        <v>20874239.449999999</v>
      </c>
      <c r="D19" s="13">
        <v>14600045.27</v>
      </c>
      <c r="E19" s="13">
        <v>4706726.8</v>
      </c>
      <c r="F19" s="13">
        <f t="shared" si="9"/>
        <v>30767557.919999998</v>
      </c>
      <c r="G19" s="13">
        <f t="shared" si="8"/>
        <v>9893318.4699999988</v>
      </c>
    </row>
    <row r="20" spans="1:7" x14ac:dyDescent="0.2">
      <c r="A20" s="3">
        <v>1250</v>
      </c>
      <c r="B20" s="7" t="s">
        <v>19</v>
      </c>
      <c r="C20" s="13">
        <v>4365086.43</v>
      </c>
      <c r="D20" s="13">
        <v>182144.95</v>
      </c>
      <c r="E20" s="13">
        <v>100703.82</v>
      </c>
      <c r="F20" s="13">
        <f t="shared" si="9"/>
        <v>4446527.5599999996</v>
      </c>
      <c r="G20" s="13">
        <f t="shared" si="8"/>
        <v>81441.129999999888</v>
      </c>
    </row>
    <row r="21" spans="1:7" x14ac:dyDescent="0.2">
      <c r="A21" s="3">
        <v>1260</v>
      </c>
      <c r="B21" s="7" t="s">
        <v>20</v>
      </c>
      <c r="C21" s="13">
        <v>8153898.0099999998</v>
      </c>
      <c r="D21" s="13">
        <v>1075321.32</v>
      </c>
      <c r="E21" s="13">
        <v>6569301.6900000004</v>
      </c>
      <c r="F21" s="13">
        <f>+C21+E21-D21</f>
        <v>13647878.379999999</v>
      </c>
      <c r="G21" s="13">
        <f t="shared" si="8"/>
        <v>5493980.3699999992</v>
      </c>
    </row>
    <row r="22" spans="1:7" x14ac:dyDescent="0.2">
      <c r="A22" s="3">
        <v>1270</v>
      </c>
      <c r="B22" s="7" t="s">
        <v>21</v>
      </c>
      <c r="C22" s="13"/>
      <c r="D22" s="13"/>
      <c r="E22" s="13"/>
      <c r="F22" s="13"/>
      <c r="G22" s="13"/>
    </row>
    <row r="23" spans="1:7" x14ac:dyDescent="0.2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7" x14ac:dyDescent="0.2">
      <c r="A25" s="17"/>
      <c r="B25" s="6"/>
      <c r="C25" s="15"/>
      <c r="D25" s="15"/>
      <c r="E25" s="15"/>
      <c r="F25" s="15"/>
      <c r="G25" s="15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2018-03-08T18:40:55Z</cp:lastPrinted>
  <dcterms:created xsi:type="dcterms:W3CDTF">2014-02-09T04:04:15Z</dcterms:created>
  <dcterms:modified xsi:type="dcterms:W3CDTF">2020-01-16T16:15:57Z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